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Desktop\MIRTA\Početni planovi za web\"/>
    </mc:Choice>
  </mc:AlternateContent>
  <bookViews>
    <workbookView xWindow="240" yWindow="45" windowWidth="14865" windowHeight="8580"/>
  </bookViews>
  <sheets>
    <sheet name="020 10" sheetId="5" r:id="rId1"/>
  </sheets>
  <calcPr calcId="162913"/>
</workbook>
</file>

<file path=xl/calcChain.xml><?xml version="1.0" encoding="utf-8"?>
<calcChain xmlns="http://schemas.openxmlformats.org/spreadsheetml/2006/main">
  <c r="C9" i="5" l="1"/>
  <c r="D5" i="5"/>
  <c r="D154" i="5" l="1"/>
  <c r="D156" i="5"/>
  <c r="D155" i="5" s="1"/>
  <c r="D12" i="5"/>
  <c r="D27" i="5"/>
  <c r="D28" i="5"/>
  <c r="D200" i="5" l="1"/>
  <c r="D198" i="5"/>
  <c r="D197" i="5" s="1"/>
  <c r="D196" i="5" s="1"/>
  <c r="D194" i="5"/>
  <c r="D192" i="5"/>
  <c r="D186" i="5"/>
  <c r="D185" i="5"/>
  <c r="D183" i="5"/>
  <c r="D181" i="5"/>
  <c r="D175" i="5"/>
  <c r="D174" i="5"/>
  <c r="D173" i="5" s="1"/>
  <c r="D170" i="5"/>
  <c r="D167" i="5"/>
  <c r="D166" i="5"/>
  <c r="D163" i="5"/>
  <c r="D160" i="5"/>
  <c r="D159" i="5" s="1"/>
  <c r="D158" i="5" s="1"/>
  <c r="D152" i="5"/>
  <c r="D149" i="5"/>
  <c r="D147" i="5"/>
  <c r="D141" i="5"/>
  <c r="D140" i="5" s="1"/>
  <c r="D8" i="5" s="1"/>
  <c r="D138" i="5"/>
  <c r="D136" i="5"/>
  <c r="D130" i="5"/>
  <c r="D129" i="5" s="1"/>
  <c r="D125" i="5"/>
  <c r="D122" i="5"/>
  <c r="D120" i="5"/>
  <c r="D118" i="5"/>
  <c r="D112" i="5"/>
  <c r="D108" i="5"/>
  <c r="D107" i="5" s="1"/>
  <c r="D9" i="5" s="1"/>
  <c r="D104" i="5"/>
  <c r="D101" i="5"/>
  <c r="D99" i="5"/>
  <c r="D97" i="5"/>
  <c r="D91" i="5"/>
  <c r="D87" i="5"/>
  <c r="D83" i="5"/>
  <c r="D78" i="5"/>
  <c r="D77" i="5" s="1"/>
  <c r="D76" i="5" s="1"/>
  <c r="D74" i="5"/>
  <c r="D70" i="5"/>
  <c r="D69" i="5"/>
  <c r="D68" i="5" s="1"/>
  <c r="D66" i="5"/>
  <c r="D61" i="5"/>
  <c r="D60" i="5" s="1"/>
  <c r="D59" i="5" s="1"/>
  <c r="D57" i="5"/>
  <c r="D56" i="5" s="1"/>
  <c r="D55" i="5" s="1"/>
  <c r="D51" i="5"/>
  <c r="D50" i="5"/>
  <c r="D49" i="5" s="1"/>
  <c r="D45" i="5"/>
  <c r="D44" i="5" s="1"/>
  <c r="D43" i="5" s="1"/>
  <c r="D39" i="5"/>
  <c r="D38" i="5"/>
  <c r="D37" i="5" s="1"/>
  <c r="D35" i="5"/>
  <c r="D34" i="5" s="1"/>
  <c r="D31" i="5"/>
  <c r="D30" i="5"/>
  <c r="D7" i="5" s="1"/>
  <c r="D25" i="5"/>
  <c r="D23" i="5"/>
  <c r="D18" i="5"/>
  <c r="D14" i="5"/>
  <c r="C200" i="5"/>
  <c r="C198" i="5"/>
  <c r="C197" i="5" s="1"/>
  <c r="C196" i="5" s="1"/>
  <c r="C194" i="5"/>
  <c r="C192" i="5"/>
  <c r="C186" i="5"/>
  <c r="C185" i="5"/>
  <c r="C183" i="5"/>
  <c r="C181" i="5"/>
  <c r="C175" i="5"/>
  <c r="C174" i="5"/>
  <c r="C173" i="5" s="1"/>
  <c r="C170" i="5"/>
  <c r="C167" i="5"/>
  <c r="C166" i="5"/>
  <c r="C158" i="5" s="1"/>
  <c r="C163" i="5"/>
  <c r="C160" i="5"/>
  <c r="C159" i="5"/>
  <c r="C152" i="5"/>
  <c r="C149" i="5"/>
  <c r="C147" i="5"/>
  <c r="C141" i="5"/>
  <c r="C140" i="5" s="1"/>
  <c r="C8" i="5" s="1"/>
  <c r="C138" i="5"/>
  <c r="C136" i="5"/>
  <c r="C130" i="5"/>
  <c r="C129" i="5" s="1"/>
  <c r="C125" i="5"/>
  <c r="C122" i="5"/>
  <c r="C120" i="5"/>
  <c r="C118" i="5"/>
  <c r="C112" i="5"/>
  <c r="C108" i="5"/>
  <c r="C107" i="5" s="1"/>
  <c r="C104" i="5"/>
  <c r="C101" i="5"/>
  <c r="C99" i="5"/>
  <c r="C97" i="5"/>
  <c r="C91" i="5"/>
  <c r="C87" i="5"/>
  <c r="C86" i="5"/>
  <c r="C85" i="5" s="1"/>
  <c r="C83" i="5"/>
  <c r="C78" i="5"/>
  <c r="C77" i="5"/>
  <c r="C76" i="5" s="1"/>
  <c r="C74" i="5"/>
  <c r="C70" i="5"/>
  <c r="C69" i="5"/>
  <c r="C68" i="5" s="1"/>
  <c r="C66" i="5"/>
  <c r="C61" i="5"/>
  <c r="C60" i="5"/>
  <c r="C59" i="5" s="1"/>
  <c r="C57" i="5"/>
  <c r="C56" i="5"/>
  <c r="C55" i="5"/>
  <c r="C51" i="5"/>
  <c r="C50" i="5"/>
  <c r="C49" i="5"/>
  <c r="C45" i="5"/>
  <c r="C44" i="5" s="1"/>
  <c r="C43" i="5" s="1"/>
  <c r="C39" i="5"/>
  <c r="C38" i="5"/>
  <c r="C37" i="5" s="1"/>
  <c r="C35" i="5"/>
  <c r="C34" i="5"/>
  <c r="C6" i="5" s="1"/>
  <c r="C33" i="5"/>
  <c r="C31" i="5"/>
  <c r="C30" i="5"/>
  <c r="C7" i="5" s="1"/>
  <c r="C25" i="5"/>
  <c r="C23" i="5"/>
  <c r="C13" i="5" s="1"/>
  <c r="C18" i="5"/>
  <c r="C14" i="5"/>
  <c r="D86" i="5" l="1"/>
  <c r="D13" i="5"/>
  <c r="D6" i="5"/>
  <c r="D33" i="5"/>
  <c r="D11" i="5" s="1"/>
  <c r="D85" i="5"/>
  <c r="D128" i="5"/>
  <c r="D3" i="5"/>
  <c r="D4" i="5"/>
  <c r="C128" i="5"/>
  <c r="C12" i="5"/>
  <c r="C11" i="5" s="1"/>
  <c r="C10" i="5" s="1"/>
  <c r="C2" i="5" s="1"/>
  <c r="C3" i="5"/>
  <c r="C4" i="5"/>
  <c r="D10" i="5" l="1"/>
  <c r="D2" i="5" s="1"/>
</calcChain>
</file>

<file path=xl/sharedStrings.xml><?xml version="1.0" encoding="utf-8"?>
<sst xmlns="http://schemas.openxmlformats.org/spreadsheetml/2006/main" count="302" uniqueCount="99">
  <si>
    <t>Opći prihodi i primici</t>
  </si>
  <si>
    <t>Vlastiti prihodi</t>
  </si>
  <si>
    <t>POLITIČKI SUSTAV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</si>
  <si>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</si>
  <si>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</si>
  <si>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</si>
  <si>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</si>
  <si>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</si>
  <si>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</si>
  <si>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</si>
  <si>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</si>
  <si>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</si>
  <si>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</si>
  <si>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</si>
  <si>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</si>
  <si>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</si>
  <si>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Ostale naknade građanima i kućanstvima iz proračuna</t>
  </si>
  <si>
    <t>Ostali rashodi</t>
  </si>
  <si>
    <t>Rashodi za nabavu proizvedene dugotrajne imovine</t>
  </si>
  <si>
    <t>Postrojenja i oprema</t>
  </si>
  <si>
    <t>Tekuće donacije</t>
  </si>
  <si>
    <t>Nematerijalna proizvedena imovina</t>
  </si>
  <si>
    <t>Rashodi za nabavu neproizvedene dugotrajne imovine</t>
  </si>
  <si>
    <t>Nematerijalna imovina</t>
  </si>
  <si>
    <t>Pomoći EU</t>
  </si>
  <si>
    <t>02010</t>
  </si>
  <si>
    <t>Sredstva učešća za pomoći</t>
  </si>
  <si>
    <t>Prihodi od igara na sreću</t>
  </si>
  <si>
    <t>Švicarski instrument</t>
  </si>
  <si>
    <t>Europski socijalni fond (ESF)</t>
  </si>
  <si>
    <t>A509000</t>
  </si>
  <si>
    <t>1.412.000</t>
  </si>
  <si>
    <t>A509014</t>
  </si>
  <si>
    <t>50.427.587</t>
  </si>
  <si>
    <t>A509024</t>
  </si>
  <si>
    <t>A509030</t>
  </si>
  <si>
    <t>SAVJET ZA RAZVOJ CIVILNOG DRUŠTVA</t>
  </si>
  <si>
    <t>A509042</t>
  </si>
  <si>
    <t>A509051</t>
  </si>
  <si>
    <t>7.302.908</t>
  </si>
  <si>
    <t>A509062</t>
  </si>
  <si>
    <t>A509065</t>
  </si>
  <si>
    <t>DANI OTVORENIH VRATA UDRUGA</t>
  </si>
  <si>
    <t>A509067</t>
  </si>
  <si>
    <t>PARTNERSTVO ZA OTVORENU VLAST</t>
  </si>
  <si>
    <t>A509069</t>
  </si>
  <si>
    <t>18.180.000</t>
  </si>
  <si>
    <t>Kapitalne donacije</t>
  </si>
  <si>
    <t>2.476.500</t>
  </si>
  <si>
    <t>2.571.400</t>
  </si>
  <si>
    <t>105.313.500</t>
  </si>
  <si>
    <t>11.740.000</t>
  </si>
  <si>
    <t>A509070</t>
  </si>
  <si>
    <t>A509071</t>
  </si>
  <si>
    <t>A509073</t>
  </si>
  <si>
    <t>OP UČINKOVITI LJUDSKI POTENCIJALI 2021-2027</t>
  </si>
  <si>
    <t>A509074</t>
  </si>
  <si>
    <t>K509020</t>
  </si>
  <si>
    <t>INFORMATIZACIJA UREDA ZA UDRUGE</t>
  </si>
  <si>
    <t>11</t>
  </si>
  <si>
    <t>12</t>
  </si>
  <si>
    <t>31</t>
  </si>
  <si>
    <t>41</t>
  </si>
  <si>
    <t>51</t>
  </si>
  <si>
    <t>552</t>
  </si>
  <si>
    <t>561</t>
  </si>
  <si>
    <t>21</t>
  </si>
  <si>
    <t>2108</t>
  </si>
  <si>
    <t>RAZVOJ CIVILNOG DRUŠTVA I SURADNJA S NEVLADINIM ORGANIZACIJAMA</t>
  </si>
  <si>
    <t>32</t>
  </si>
  <si>
    <t>34</t>
  </si>
  <si>
    <t>37</t>
  </si>
  <si>
    <t>Naknade građanima i kućanstvima na temelju osiguranja i druge naknade</t>
  </si>
  <si>
    <t>42</t>
  </si>
  <si>
    <t>NACIONALNA ZAKLADA ZA RAZVOJ CIVILNOG DRUŠTVA - UDRUGE ZA RAZVOJ ZAJEDNICE</t>
  </si>
  <si>
    <t>38</t>
  </si>
  <si>
    <t>PROVEDBA NACIONALNOG PLANA STVARANJA POTICAJNOG OKRUŽENJA ZA RAZVOJ CIVILNOG DRUŠTVA</t>
  </si>
  <si>
    <t>PROVEDBA NACIONALNOG PROGRAMA SUZBIJANJA KORUPCIJE</t>
  </si>
  <si>
    <t>SUFINANCIRANJE EU PROJEKATA ORGANIZACIJAMA CIVILNOG DRUŠTVA</t>
  </si>
  <si>
    <t>MEĐUNARODNA RAZVOJNA SURADNJA -POTPORA RAZVOJU CIVILNOG DRUŠTVA</t>
  </si>
  <si>
    <t>OP UČINKOVITI LJUDSKI POTENCIJALI, PRIORITET 4 I 5</t>
  </si>
  <si>
    <t>FINANCIJSKI MEHANIZAM ŠVICARSKOG DOPRINOSA PROCESU PROŠIRENJA EUROPSKE UNIJE</t>
  </si>
  <si>
    <t>KONTAKT TOČKA ZA PROGRAM GRAĐANI, JEDNAKOST, PRAVA I VRIJEDNOSTI</t>
  </si>
  <si>
    <t xml:space="preserve">Početni plan za 2022. </t>
  </si>
  <si>
    <t>Plan 2022. nakon rebalansa</t>
  </si>
  <si>
    <t>1.332.000</t>
  </si>
  <si>
    <t>2.321.400</t>
  </si>
  <si>
    <t>TWINNING LIGHT PROJEKT "DALJNJA INSTITUCIONALIZACIJA STRUKTURIRANIH MEHANIZAMA ZA SURADNJU IZMEĐU VLADE I CIVILNOG DRUŠTVA" MK 13 IPA OT 01 17 TWL</t>
  </si>
  <si>
    <t>52.005.805</t>
  </si>
  <si>
    <t>7.528.494</t>
  </si>
  <si>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</si>
  <si>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Naziv</t>
    </r>
  </si>
  <si>
    <r>
      <rPr>
        <b/>
        <sz val="9"/>
        <rFont val="Arial"/>
        <family val="2"/>
        <charset val="238"/>
      </rPr>
      <t>Ured za udruge</t>
    </r>
  </si>
  <si>
    <r>
      <rPr>
        <i/>
        <sz val="9"/>
        <rFont val="Arial"/>
        <family val="2"/>
        <charset val="238"/>
      </rPr>
      <t>Opći prihodi i primici</t>
    </r>
  </si>
  <si>
    <r>
      <rPr>
        <i/>
        <sz val="9"/>
        <rFont val="Arial"/>
        <family val="2"/>
        <charset val="238"/>
      </rPr>
      <t>Pomoći EU</t>
    </r>
  </si>
  <si>
    <r>
      <rPr>
        <i/>
        <sz val="9"/>
        <rFont val="Arial"/>
        <family val="2"/>
        <charset val="238"/>
      </rPr>
      <t>Prihodi od igara na sreću</t>
    </r>
  </si>
  <si>
    <r>
      <rPr>
        <i/>
        <sz val="9"/>
        <rFont val="Arial"/>
        <family val="2"/>
        <charset val="238"/>
      </rPr>
      <t>Sredstva učešća za pomoći</t>
    </r>
  </si>
  <si>
    <r>
      <rPr>
        <i/>
        <sz val="9"/>
        <rFont val="Arial"/>
        <family val="2"/>
        <charset val="238"/>
      </rPr>
      <t>Europski socijalni fond (ESF)</t>
    </r>
  </si>
  <si>
    <r>
      <rPr>
        <i/>
        <sz val="9"/>
        <rFont val="Arial"/>
        <family val="2"/>
        <charset val="238"/>
      </rPr>
      <t>Švicarski instrument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</si>
</sst>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 readingOrder="1"/>
    </xf>
    <xf numFmtId="0" fontId="1" fillId="0" borderId="2" xfId="0" applyFont="1" applyBorder="1" applyAlignment="1">
      <alignment vertical="center"/>
    </xf>
    <xf numFmtId="3" fontId="2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/>
    <xf numFmtId="3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Border="1" applyAlignment="1"/>
    <xf numFmtId="0" fontId="1" fillId="0" borderId="0" xfId="0" applyFont="1" applyFill="1" applyAlignment="1">
      <alignment horizontal="left" vertical="top" wrapText="1" indent="4" readingOrder="1"/>
    </xf>
    <xf numFmtId="1" fontId="1" fillId="0" borderId="0" xfId="0" applyNumberFormat="1" applyFont="1"/>
    <xf numFmtId="0" fontId="1" fillId="0" borderId="0" xfId="0" applyNumberFormat="1" applyFont="1" applyAlignment="1">
      <alignment horizontal="right" vertical="top"/>
    </xf>
    <xf numFmtId="49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horizontal="right" vertical="top"/>
    </xf>
    <xf numFmtId="0" fontId="3" fillId="0" borderId="0" xfId="0" applyFont="1" applyBorder="1" applyAlignment="1"/>
    <xf numFmtId="0" fontId="1" fillId="0" borderId="0" xfId="0" applyFont="1" applyFill="1" applyAlignment="1">
      <alignment horizontal="left" vertical="top" wrapText="1" indent="3" readingOrder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vertical="top" wrapText="1"/>
    </xf>
    <xf numFmtId="1" fontId="1" fillId="0" borderId="3" xfId="0" applyNumberFormat="1" applyFont="1" applyBorder="1"/>
    <xf numFmtId="0" fontId="1" fillId="0" borderId="3" xfId="0" applyNumberFormat="1" applyFont="1" applyBorder="1"/>
    <xf numFmtId="3" fontId="1" fillId="0" borderId="3" xfId="0" applyNumberFormat="1" applyFont="1" applyBorder="1" applyAlignment="1">
      <alignment horizontal="right" vertical="top"/>
    </xf>
    <xf numFmtId="0" fontId="1" fillId="0" borderId="0" xfId="0" applyFont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abSelected="1" workbookViewId="0">
      <selection activeCell="B20" sqref="B20"/>
    </sheetView>
  </sheetViews>
  <sheetFormatPr defaultRowHeight="12.75" x14ac:dyDescent="0.2"/>
  <cols>
    <col min="1" max="1" width="13.7109375" style="31" customWidth="1"/>
    <col min="2" max="2" width="50.85546875" style="31" customWidth="1"/>
    <col min="3" max="3" width="15.7109375" style="31" customWidth="1"/>
    <col min="4" max="4" width="15.140625" style="31" customWidth="1"/>
  </cols>
  <sheetData>
    <row r="1" spans="1:4" ht="36" x14ac:dyDescent="0.2">
      <c r="A1" s="1" t="s">
        <v>90</v>
      </c>
      <c r="B1" s="1" t="s">
        <v>91</v>
      </c>
      <c r="C1" s="2" t="s">
        <v>83</v>
      </c>
      <c r="D1" s="2" t="s">
        <v>84</v>
      </c>
    </row>
    <row r="2" spans="1:4" x14ac:dyDescent="0.2">
      <c r="A2" s="3" t="s">
        <v>25</v>
      </c>
      <c r="B2" s="4" t="s">
        <v>92</v>
      </c>
      <c r="C2" s="5">
        <f>C10</f>
        <v>207166045</v>
      </c>
      <c r="D2" s="5">
        <f>D10</f>
        <v>208602017</v>
      </c>
    </row>
    <row r="3" spans="1:4" x14ac:dyDescent="0.2">
      <c r="A3" s="6" t="s">
        <v>59</v>
      </c>
      <c r="B3" s="7" t="s">
        <v>0</v>
      </c>
      <c r="C3" s="8">
        <f>SUM(C13+C38+C44+C50+C60+C69+C77+C197)</f>
        <v>3076010</v>
      </c>
      <c r="D3" s="8">
        <f>SUM(D13+D38+D44+D50+D60+D69+D77+D197)</f>
        <v>3016310</v>
      </c>
    </row>
    <row r="4" spans="1:4" x14ac:dyDescent="0.2">
      <c r="A4" s="6" t="s">
        <v>60</v>
      </c>
      <c r="B4" s="7" t="s">
        <v>26</v>
      </c>
      <c r="C4" s="8">
        <f>SUM(C86+C129+C159+C174)</f>
        <v>22230571</v>
      </c>
      <c r="D4" s="8">
        <f>SUM(D86+D129+D159+D174)</f>
        <v>22186071</v>
      </c>
    </row>
    <row r="5" spans="1:4" x14ac:dyDescent="0.2">
      <c r="A5" s="6">
        <v>31</v>
      </c>
      <c r="B5" s="7" t="s">
        <v>1</v>
      </c>
      <c r="C5" s="8"/>
      <c r="D5" s="8">
        <f>D27+D155</f>
        <v>5368</v>
      </c>
    </row>
    <row r="6" spans="1:4" x14ac:dyDescent="0.2">
      <c r="A6" s="6" t="s">
        <v>62</v>
      </c>
      <c r="B6" s="7" t="s">
        <v>27</v>
      </c>
      <c r="C6" s="8">
        <f>SUM(C34+C56)</f>
        <v>57730495</v>
      </c>
      <c r="D6" s="8">
        <f>SUM(D34+D56)</f>
        <v>59534299</v>
      </c>
    </row>
    <row r="7" spans="1:4" x14ac:dyDescent="0.2">
      <c r="A7" s="6" t="s">
        <v>63</v>
      </c>
      <c r="B7" s="7" t="s">
        <v>24</v>
      </c>
      <c r="C7" s="8">
        <f>SUM(C30+C185)</f>
        <v>650000</v>
      </c>
      <c r="D7" s="8">
        <f>SUM(D30+D185)</f>
        <v>650000</v>
      </c>
    </row>
    <row r="8" spans="1:4" x14ac:dyDescent="0.2">
      <c r="A8" s="6" t="s">
        <v>64</v>
      </c>
      <c r="B8" s="7" t="s">
        <v>28</v>
      </c>
      <c r="C8" s="8">
        <f>C140</f>
        <v>1489780</v>
      </c>
      <c r="D8" s="8">
        <f>D140</f>
        <v>1489780</v>
      </c>
    </row>
    <row r="9" spans="1:4" x14ac:dyDescent="0.2">
      <c r="A9" s="9" t="s">
        <v>65</v>
      </c>
      <c r="B9" s="7" t="s">
        <v>29</v>
      </c>
      <c r="C9" s="8">
        <f>SUM(C107+C166)</f>
        <v>121989189</v>
      </c>
      <c r="D9" s="8">
        <f>SUM(D107+D166)</f>
        <v>121720189</v>
      </c>
    </row>
    <row r="10" spans="1:4" x14ac:dyDescent="0.2">
      <c r="A10" s="10" t="s">
        <v>66</v>
      </c>
      <c r="B10" s="7" t="s">
        <v>2</v>
      </c>
      <c r="C10" s="8">
        <f>C11</f>
        <v>207166045</v>
      </c>
      <c r="D10" s="8">
        <f>D11</f>
        <v>208602017</v>
      </c>
    </row>
    <row r="11" spans="1:4" ht="24" x14ac:dyDescent="0.2">
      <c r="A11" s="11" t="s">
        <v>67</v>
      </c>
      <c r="B11" s="12" t="s">
        <v>68</v>
      </c>
      <c r="C11" s="8">
        <f>SUM(C12+C33+C37+C43+C49+C55+C59+C68+C76+C85+C128+C158+C173+C196)</f>
        <v>207166045</v>
      </c>
      <c r="D11" s="8">
        <f>SUM(D12+D33+D37+D43+D49+D55+D59+D68+D76+D85+D128+D154+D158+D173+D196)</f>
        <v>208602017</v>
      </c>
    </row>
    <row r="12" spans="1:4" x14ac:dyDescent="0.2">
      <c r="A12" s="13" t="s">
        <v>30</v>
      </c>
      <c r="B12" s="7" t="s">
        <v>3</v>
      </c>
      <c r="C12" s="8">
        <f>SUM(C13+C30)</f>
        <v>2276390</v>
      </c>
      <c r="D12" s="8">
        <f>SUM(D13+D27+D30)</f>
        <v>2215390</v>
      </c>
    </row>
    <row r="13" spans="1:4" x14ac:dyDescent="0.2">
      <c r="A13" s="14" t="s">
        <v>59</v>
      </c>
      <c r="B13" s="15" t="s">
        <v>93</v>
      </c>
      <c r="C13" s="8">
        <f>SUM(C14+C18+C23+C25)</f>
        <v>2266390</v>
      </c>
      <c r="D13" s="8">
        <f>SUM(D14+D18+D23+D25)</f>
        <v>2204390</v>
      </c>
    </row>
    <row r="14" spans="1:4" x14ac:dyDescent="0.2">
      <c r="A14" s="16" t="s">
        <v>61</v>
      </c>
      <c r="B14" s="7" t="s">
        <v>4</v>
      </c>
      <c r="C14" s="8">
        <f>SUM(C15+C16+C17)</f>
        <v>1702500</v>
      </c>
      <c r="D14" s="8">
        <f>SUM(D15+D16+D17)</f>
        <v>1607500</v>
      </c>
    </row>
    <row r="15" spans="1:4" x14ac:dyDescent="0.2">
      <c r="A15" s="17">
        <v>311</v>
      </c>
      <c r="B15" s="7" t="s">
        <v>5</v>
      </c>
      <c r="C15" s="18" t="s">
        <v>31</v>
      </c>
      <c r="D15" s="19" t="s">
        <v>85</v>
      </c>
    </row>
    <row r="16" spans="1:4" x14ac:dyDescent="0.2">
      <c r="A16" s="17">
        <v>312</v>
      </c>
      <c r="B16" s="7" t="s">
        <v>6</v>
      </c>
      <c r="C16" s="8">
        <v>57500</v>
      </c>
      <c r="D16" s="8">
        <v>57500</v>
      </c>
    </row>
    <row r="17" spans="1:4" x14ac:dyDescent="0.2">
      <c r="A17" s="17">
        <v>313</v>
      </c>
      <c r="B17" s="7" t="s">
        <v>7</v>
      </c>
      <c r="C17" s="8">
        <v>233000</v>
      </c>
      <c r="D17" s="20">
        <v>218000</v>
      </c>
    </row>
    <row r="18" spans="1:4" x14ac:dyDescent="0.2">
      <c r="A18" s="16" t="s">
        <v>69</v>
      </c>
      <c r="B18" s="7" t="s">
        <v>8</v>
      </c>
      <c r="C18" s="8">
        <f>SUM(C19+C20+C21+C22)</f>
        <v>534290</v>
      </c>
      <c r="D18" s="8">
        <f>SUM(D19+D20+D21+D22)</f>
        <v>567290</v>
      </c>
    </row>
    <row r="19" spans="1:4" x14ac:dyDescent="0.2">
      <c r="A19" s="17">
        <v>321</v>
      </c>
      <c r="B19" s="7" t="s">
        <v>9</v>
      </c>
      <c r="C19" s="8">
        <v>107840</v>
      </c>
      <c r="D19" s="8">
        <v>107840</v>
      </c>
    </row>
    <row r="20" spans="1:4" x14ac:dyDescent="0.2">
      <c r="A20" s="17">
        <v>322</v>
      </c>
      <c r="B20" s="7" t="s">
        <v>10</v>
      </c>
      <c r="C20" s="8">
        <v>65300</v>
      </c>
      <c r="D20" s="20">
        <v>98300</v>
      </c>
    </row>
    <row r="21" spans="1:4" x14ac:dyDescent="0.2">
      <c r="A21" s="17">
        <v>323</v>
      </c>
      <c r="B21" s="7" t="s">
        <v>11</v>
      </c>
      <c r="C21" s="8">
        <v>338650</v>
      </c>
      <c r="D21" s="8">
        <v>338650</v>
      </c>
    </row>
    <row r="22" spans="1:4" x14ac:dyDescent="0.2">
      <c r="A22" s="17">
        <v>329</v>
      </c>
      <c r="B22" s="7" t="s">
        <v>13</v>
      </c>
      <c r="C22" s="8">
        <v>22500</v>
      </c>
      <c r="D22" s="8">
        <v>22500</v>
      </c>
    </row>
    <row r="23" spans="1:4" x14ac:dyDescent="0.2">
      <c r="A23" s="16" t="s">
        <v>70</v>
      </c>
      <c r="B23" s="7" t="s">
        <v>14</v>
      </c>
      <c r="C23" s="8">
        <f>C24</f>
        <v>1600</v>
      </c>
      <c r="D23" s="8">
        <f>D24</f>
        <v>1600</v>
      </c>
    </row>
    <row r="24" spans="1:4" x14ac:dyDescent="0.2">
      <c r="A24" s="17">
        <v>343</v>
      </c>
      <c r="B24" s="7" t="s">
        <v>15</v>
      </c>
      <c r="C24" s="8">
        <v>1600</v>
      </c>
      <c r="D24" s="8">
        <v>1600</v>
      </c>
    </row>
    <row r="25" spans="1:4" x14ac:dyDescent="0.2">
      <c r="A25" s="16" t="s">
        <v>73</v>
      </c>
      <c r="B25" s="7" t="s">
        <v>18</v>
      </c>
      <c r="C25" s="8">
        <f>C26</f>
        <v>28000</v>
      </c>
      <c r="D25" s="8">
        <f>D26</f>
        <v>28000</v>
      </c>
    </row>
    <row r="26" spans="1:4" x14ac:dyDescent="0.2">
      <c r="A26" s="17">
        <v>422</v>
      </c>
      <c r="B26" s="7" t="s">
        <v>19</v>
      </c>
      <c r="C26" s="8">
        <v>28000</v>
      </c>
      <c r="D26" s="8">
        <v>28000</v>
      </c>
    </row>
    <row r="27" spans="1:4" x14ac:dyDescent="0.2">
      <c r="A27" s="14">
        <v>31</v>
      </c>
      <c r="B27" s="21" t="s">
        <v>1</v>
      </c>
      <c r="C27" s="8"/>
      <c r="D27" s="20">
        <f>D28</f>
        <v>1000</v>
      </c>
    </row>
    <row r="28" spans="1:4" x14ac:dyDescent="0.2">
      <c r="A28" s="16" t="s">
        <v>69</v>
      </c>
      <c r="B28" s="7" t="s">
        <v>8</v>
      </c>
      <c r="C28" s="8"/>
      <c r="D28" s="8">
        <f>D29</f>
        <v>1000</v>
      </c>
    </row>
    <row r="29" spans="1:4" x14ac:dyDescent="0.2">
      <c r="A29" s="17">
        <v>322</v>
      </c>
      <c r="B29" s="7" t="s">
        <v>10</v>
      </c>
      <c r="C29" s="8"/>
      <c r="D29" s="8">
        <v>1000</v>
      </c>
    </row>
    <row r="30" spans="1:4" x14ac:dyDescent="0.2">
      <c r="A30" s="14" t="s">
        <v>63</v>
      </c>
      <c r="B30" s="15" t="s">
        <v>94</v>
      </c>
      <c r="C30" s="8">
        <f>C31</f>
        <v>10000</v>
      </c>
      <c r="D30" s="8">
        <f>D31</f>
        <v>10000</v>
      </c>
    </row>
    <row r="31" spans="1:4" x14ac:dyDescent="0.2">
      <c r="A31" s="16" t="s">
        <v>69</v>
      </c>
      <c r="B31" s="15" t="s">
        <v>8</v>
      </c>
      <c r="C31" s="8">
        <f>C32</f>
        <v>10000</v>
      </c>
      <c r="D31" s="8">
        <f>D32</f>
        <v>10000</v>
      </c>
    </row>
    <row r="32" spans="1:4" x14ac:dyDescent="0.2">
      <c r="A32" s="17">
        <v>321</v>
      </c>
      <c r="B32" s="7" t="s">
        <v>9</v>
      </c>
      <c r="C32" s="8">
        <v>10000</v>
      </c>
      <c r="D32" s="8">
        <v>10000</v>
      </c>
    </row>
    <row r="33" spans="1:4" ht="24" x14ac:dyDescent="0.2">
      <c r="A33" s="22" t="s">
        <v>32</v>
      </c>
      <c r="B33" s="23" t="s">
        <v>74</v>
      </c>
      <c r="C33" s="18" t="str">
        <f t="shared" ref="C33:D35" si="0">C34</f>
        <v>50.427.587</v>
      </c>
      <c r="D33" s="24" t="str">
        <f t="shared" si="0"/>
        <v>52.005.805</v>
      </c>
    </row>
    <row r="34" spans="1:4" x14ac:dyDescent="0.2">
      <c r="A34" s="14" t="s">
        <v>62</v>
      </c>
      <c r="B34" s="15" t="s">
        <v>95</v>
      </c>
      <c r="C34" s="18" t="str">
        <f t="shared" si="0"/>
        <v>50.427.587</v>
      </c>
      <c r="D34" s="24" t="str">
        <f t="shared" si="0"/>
        <v>52.005.805</v>
      </c>
    </row>
    <row r="35" spans="1:4" x14ac:dyDescent="0.2">
      <c r="A35" s="16" t="s">
        <v>75</v>
      </c>
      <c r="B35" s="7" t="s">
        <v>17</v>
      </c>
      <c r="C35" s="18" t="str">
        <f t="shared" si="0"/>
        <v>50.427.587</v>
      </c>
      <c r="D35" s="24" t="str">
        <f t="shared" si="0"/>
        <v>52.005.805</v>
      </c>
    </row>
    <row r="36" spans="1:4" x14ac:dyDescent="0.2">
      <c r="A36" s="17">
        <v>381</v>
      </c>
      <c r="B36" s="7" t="s">
        <v>20</v>
      </c>
      <c r="C36" s="18" t="s">
        <v>33</v>
      </c>
      <c r="D36" s="19" t="s">
        <v>88</v>
      </c>
    </row>
    <row r="37" spans="1:4" ht="36" x14ac:dyDescent="0.2">
      <c r="A37" s="22" t="s">
        <v>34</v>
      </c>
      <c r="B37" s="23" t="s">
        <v>76</v>
      </c>
      <c r="C37" s="8">
        <f>C38</f>
        <v>201500</v>
      </c>
      <c r="D37" s="8">
        <f>D38</f>
        <v>201500</v>
      </c>
    </row>
    <row r="38" spans="1:4" x14ac:dyDescent="0.2">
      <c r="A38" s="14" t="s">
        <v>59</v>
      </c>
      <c r="B38" s="15" t="s">
        <v>93</v>
      </c>
      <c r="C38" s="8">
        <f>C39</f>
        <v>201500</v>
      </c>
      <c r="D38" s="8">
        <f>D39</f>
        <v>201500</v>
      </c>
    </row>
    <row r="39" spans="1:4" x14ac:dyDescent="0.2">
      <c r="A39" s="16" t="s">
        <v>69</v>
      </c>
      <c r="B39" s="15" t="s">
        <v>8</v>
      </c>
      <c r="C39" s="8">
        <f>SUM(C40+C41+C42)</f>
        <v>201500</v>
      </c>
      <c r="D39" s="8">
        <f>SUM(D40+D41+D42)</f>
        <v>201500</v>
      </c>
    </row>
    <row r="40" spans="1:4" x14ac:dyDescent="0.2">
      <c r="A40" s="17">
        <v>323</v>
      </c>
      <c r="B40" s="7" t="s">
        <v>11</v>
      </c>
      <c r="C40" s="8">
        <v>190000</v>
      </c>
      <c r="D40" s="8">
        <v>190000</v>
      </c>
    </row>
    <row r="41" spans="1:4" x14ac:dyDescent="0.2">
      <c r="A41" s="17">
        <v>324</v>
      </c>
      <c r="B41" s="7" t="s">
        <v>12</v>
      </c>
      <c r="C41" s="8">
        <v>1000</v>
      </c>
      <c r="D41" s="8">
        <v>1000</v>
      </c>
    </row>
    <row r="42" spans="1:4" x14ac:dyDescent="0.2">
      <c r="A42" s="17">
        <v>329</v>
      </c>
      <c r="B42" s="7" t="s">
        <v>13</v>
      </c>
      <c r="C42" s="8">
        <v>10500</v>
      </c>
      <c r="D42" s="8">
        <v>10500</v>
      </c>
    </row>
    <row r="43" spans="1:4" x14ac:dyDescent="0.2">
      <c r="A43" s="13" t="s">
        <v>35</v>
      </c>
      <c r="B43" s="7" t="s">
        <v>36</v>
      </c>
      <c r="C43" s="8">
        <f>C44</f>
        <v>39000</v>
      </c>
      <c r="D43" s="8">
        <f>D44</f>
        <v>39000</v>
      </c>
    </row>
    <row r="44" spans="1:4" x14ac:dyDescent="0.2">
      <c r="A44" s="14" t="s">
        <v>59</v>
      </c>
      <c r="B44" s="15" t="s">
        <v>93</v>
      </c>
      <c r="C44" s="8">
        <f>C45</f>
        <v>39000</v>
      </c>
      <c r="D44" s="8">
        <f>D45</f>
        <v>39000</v>
      </c>
    </row>
    <row r="45" spans="1:4" x14ac:dyDescent="0.2">
      <c r="A45" s="16" t="s">
        <v>69</v>
      </c>
      <c r="B45" s="15" t="s">
        <v>8</v>
      </c>
      <c r="C45" s="8">
        <f>SUM(C46+C47+C48)</f>
        <v>39000</v>
      </c>
      <c r="D45" s="8">
        <f>SUM(D46+D47+D48)</f>
        <v>39000</v>
      </c>
    </row>
    <row r="46" spans="1:4" x14ac:dyDescent="0.2">
      <c r="A46" s="17">
        <v>323</v>
      </c>
      <c r="B46" s="7" t="s">
        <v>11</v>
      </c>
      <c r="C46" s="8">
        <v>23000</v>
      </c>
      <c r="D46" s="8">
        <v>23000</v>
      </c>
    </row>
    <row r="47" spans="1:4" x14ac:dyDescent="0.2">
      <c r="A47" s="17">
        <v>324</v>
      </c>
      <c r="B47" s="7" t="s">
        <v>12</v>
      </c>
      <c r="C47" s="8">
        <v>10000</v>
      </c>
      <c r="D47" s="8">
        <v>10000</v>
      </c>
    </row>
    <row r="48" spans="1:4" x14ac:dyDescent="0.2">
      <c r="A48" s="17">
        <v>329</v>
      </c>
      <c r="B48" s="7" t="s">
        <v>13</v>
      </c>
      <c r="C48" s="8">
        <v>6000</v>
      </c>
      <c r="D48" s="8">
        <v>6000</v>
      </c>
    </row>
    <row r="49" spans="1:4" ht="24" x14ac:dyDescent="0.2">
      <c r="A49" s="22" t="s">
        <v>37</v>
      </c>
      <c r="B49" s="12" t="s">
        <v>77</v>
      </c>
      <c r="C49" s="8">
        <f>C50</f>
        <v>16500</v>
      </c>
      <c r="D49" s="8">
        <f>D50</f>
        <v>16500</v>
      </c>
    </row>
    <row r="50" spans="1:4" x14ac:dyDescent="0.2">
      <c r="A50" s="14" t="s">
        <v>59</v>
      </c>
      <c r="B50" s="15" t="s">
        <v>93</v>
      </c>
      <c r="C50" s="8">
        <f>C51</f>
        <v>16500</v>
      </c>
      <c r="D50" s="8">
        <f>D51</f>
        <v>16500</v>
      </c>
    </row>
    <row r="51" spans="1:4" x14ac:dyDescent="0.2">
      <c r="A51" s="16" t="s">
        <v>69</v>
      </c>
      <c r="B51" s="15" t="s">
        <v>8</v>
      </c>
      <c r="C51" s="8">
        <f>C52+C53+C54</f>
        <v>16500</v>
      </c>
      <c r="D51" s="8">
        <f>D52+D53+D54</f>
        <v>16500</v>
      </c>
    </row>
    <row r="52" spans="1:4" x14ac:dyDescent="0.2">
      <c r="A52" s="17">
        <v>323</v>
      </c>
      <c r="B52" s="7" t="s">
        <v>11</v>
      </c>
      <c r="C52" s="8">
        <v>10000</v>
      </c>
      <c r="D52" s="8">
        <v>10000</v>
      </c>
    </row>
    <row r="53" spans="1:4" x14ac:dyDescent="0.2">
      <c r="A53" s="17">
        <v>324</v>
      </c>
      <c r="B53" s="7" t="s">
        <v>12</v>
      </c>
      <c r="C53" s="8">
        <v>1000</v>
      </c>
      <c r="D53" s="8">
        <v>1000</v>
      </c>
    </row>
    <row r="54" spans="1:4" x14ac:dyDescent="0.2">
      <c r="A54" s="17">
        <v>329</v>
      </c>
      <c r="B54" s="7" t="s">
        <v>13</v>
      </c>
      <c r="C54" s="8">
        <v>5500</v>
      </c>
      <c r="D54" s="8">
        <v>5500</v>
      </c>
    </row>
    <row r="55" spans="1:4" ht="24" x14ac:dyDescent="0.2">
      <c r="A55" s="22" t="s">
        <v>38</v>
      </c>
      <c r="B55" s="12" t="s">
        <v>78</v>
      </c>
      <c r="C55" s="8" t="str">
        <f t="shared" ref="C55:D57" si="1">C56</f>
        <v>7.302.908</v>
      </c>
      <c r="D55" s="8" t="str">
        <f t="shared" si="1"/>
        <v>7.528.494</v>
      </c>
    </row>
    <row r="56" spans="1:4" x14ac:dyDescent="0.2">
      <c r="A56" s="14" t="s">
        <v>62</v>
      </c>
      <c r="B56" s="15" t="s">
        <v>95</v>
      </c>
      <c r="C56" s="18" t="str">
        <f t="shared" si="1"/>
        <v>7.302.908</v>
      </c>
      <c r="D56" s="24" t="str">
        <f t="shared" si="1"/>
        <v>7.528.494</v>
      </c>
    </row>
    <row r="57" spans="1:4" x14ac:dyDescent="0.2">
      <c r="A57" s="16" t="s">
        <v>75</v>
      </c>
      <c r="B57" s="15" t="s">
        <v>17</v>
      </c>
      <c r="C57" s="18" t="str">
        <f t="shared" si="1"/>
        <v>7.302.908</v>
      </c>
      <c r="D57" s="24" t="str">
        <f t="shared" si="1"/>
        <v>7.528.494</v>
      </c>
    </row>
    <row r="58" spans="1:4" x14ac:dyDescent="0.2">
      <c r="A58" s="17">
        <v>381</v>
      </c>
      <c r="B58" s="7" t="s">
        <v>20</v>
      </c>
      <c r="C58" s="18" t="s">
        <v>39</v>
      </c>
      <c r="D58" s="19" t="s">
        <v>89</v>
      </c>
    </row>
    <row r="59" spans="1:4" ht="24" x14ac:dyDescent="0.2">
      <c r="A59" s="22" t="s">
        <v>40</v>
      </c>
      <c r="B59" s="23" t="s">
        <v>79</v>
      </c>
      <c r="C59" s="8">
        <f>C60</f>
        <v>30500</v>
      </c>
      <c r="D59" s="8">
        <f>D60</f>
        <v>29500</v>
      </c>
    </row>
    <row r="60" spans="1:4" x14ac:dyDescent="0.2">
      <c r="A60" s="14" t="s">
        <v>59</v>
      </c>
      <c r="B60" s="15" t="s">
        <v>93</v>
      </c>
      <c r="C60" s="8">
        <f>C61+C66</f>
        <v>30500</v>
      </c>
      <c r="D60" s="8">
        <f>D61+D66</f>
        <v>29500</v>
      </c>
    </row>
    <row r="61" spans="1:4" x14ac:dyDescent="0.2">
      <c r="A61" s="16" t="s">
        <v>69</v>
      </c>
      <c r="B61" s="15" t="s">
        <v>8</v>
      </c>
      <c r="C61" s="8">
        <f>SUM(C62+C63+C64+C65)</f>
        <v>30380</v>
      </c>
      <c r="D61" s="8">
        <f>SUM(D62+D63+D64+D65)</f>
        <v>29380</v>
      </c>
    </row>
    <row r="62" spans="1:4" x14ac:dyDescent="0.2">
      <c r="A62" s="17">
        <v>321</v>
      </c>
      <c r="B62" s="7" t="s">
        <v>9</v>
      </c>
      <c r="C62" s="8">
        <v>15000</v>
      </c>
      <c r="D62" s="8">
        <v>15000</v>
      </c>
    </row>
    <row r="63" spans="1:4" x14ac:dyDescent="0.2">
      <c r="A63" s="17">
        <v>323</v>
      </c>
      <c r="B63" s="7" t="s">
        <v>11</v>
      </c>
      <c r="C63" s="8">
        <v>9000</v>
      </c>
      <c r="D63" s="20">
        <v>8000</v>
      </c>
    </row>
    <row r="64" spans="1:4" x14ac:dyDescent="0.2">
      <c r="A64" s="17">
        <v>324</v>
      </c>
      <c r="B64" s="7" t="s">
        <v>12</v>
      </c>
      <c r="C64" s="8">
        <v>1000</v>
      </c>
      <c r="D64" s="8">
        <v>1000</v>
      </c>
    </row>
    <row r="65" spans="1:4" x14ac:dyDescent="0.2">
      <c r="A65" s="17">
        <v>329</v>
      </c>
      <c r="B65" s="7" t="s">
        <v>13</v>
      </c>
      <c r="C65" s="8">
        <v>5380</v>
      </c>
      <c r="D65" s="8">
        <v>5380</v>
      </c>
    </row>
    <row r="66" spans="1:4" x14ac:dyDescent="0.2">
      <c r="A66" s="16" t="s">
        <v>70</v>
      </c>
      <c r="B66" s="7" t="s">
        <v>14</v>
      </c>
      <c r="C66" s="17">
        <f>C67</f>
        <v>120</v>
      </c>
      <c r="D66" s="17">
        <f>D67</f>
        <v>120</v>
      </c>
    </row>
    <row r="67" spans="1:4" x14ac:dyDescent="0.2">
      <c r="A67" s="17">
        <v>343</v>
      </c>
      <c r="B67" s="7" t="s">
        <v>15</v>
      </c>
      <c r="C67" s="17">
        <v>120</v>
      </c>
      <c r="D67" s="17">
        <v>120</v>
      </c>
    </row>
    <row r="68" spans="1:4" x14ac:dyDescent="0.2">
      <c r="A68" s="18" t="s">
        <v>41</v>
      </c>
      <c r="B68" s="7" t="s">
        <v>42</v>
      </c>
      <c r="C68" s="8">
        <f>C69</f>
        <v>174500</v>
      </c>
      <c r="D68" s="8">
        <f>D69</f>
        <v>174500</v>
      </c>
    </row>
    <row r="69" spans="1:4" x14ac:dyDescent="0.2">
      <c r="A69" s="14" t="s">
        <v>59</v>
      </c>
      <c r="B69" s="25" t="s">
        <v>93</v>
      </c>
      <c r="C69" s="8">
        <f>SUM(C70+C74)</f>
        <v>174500</v>
      </c>
      <c r="D69" s="8">
        <f>SUM(D70+D74)</f>
        <v>174500</v>
      </c>
    </row>
    <row r="70" spans="1:4" x14ac:dyDescent="0.2">
      <c r="A70" s="16" t="s">
        <v>69</v>
      </c>
      <c r="B70" s="15" t="s">
        <v>8</v>
      </c>
      <c r="C70" s="8">
        <f>SUM(C71+C72+C73)</f>
        <v>84500</v>
      </c>
      <c r="D70" s="8">
        <f>SUM(D71+D72+D73)</f>
        <v>84500</v>
      </c>
    </row>
    <row r="71" spans="1:4" x14ac:dyDescent="0.2">
      <c r="A71" s="17">
        <v>323</v>
      </c>
      <c r="B71" s="7" t="s">
        <v>11</v>
      </c>
      <c r="C71" s="8">
        <v>78000</v>
      </c>
      <c r="D71" s="8">
        <v>78000</v>
      </c>
    </row>
    <row r="72" spans="1:4" x14ac:dyDescent="0.2">
      <c r="A72" s="17">
        <v>324</v>
      </c>
      <c r="B72" s="7" t="s">
        <v>12</v>
      </c>
      <c r="C72" s="8">
        <v>1000</v>
      </c>
      <c r="D72" s="8">
        <v>1000</v>
      </c>
    </row>
    <row r="73" spans="1:4" x14ac:dyDescent="0.2">
      <c r="A73" s="17">
        <v>329</v>
      </c>
      <c r="B73" s="7" t="s">
        <v>13</v>
      </c>
      <c r="C73" s="8">
        <v>5500</v>
      </c>
      <c r="D73" s="8">
        <v>5500</v>
      </c>
    </row>
    <row r="74" spans="1:4" x14ac:dyDescent="0.2">
      <c r="A74" s="16" t="s">
        <v>75</v>
      </c>
      <c r="B74" s="7" t="s">
        <v>17</v>
      </c>
      <c r="C74" s="8">
        <f>C75</f>
        <v>90000</v>
      </c>
      <c r="D74" s="8">
        <f>D75</f>
        <v>90000</v>
      </c>
    </row>
    <row r="75" spans="1:4" x14ac:dyDescent="0.2">
      <c r="A75" s="17">
        <v>381</v>
      </c>
      <c r="B75" s="7" t="s">
        <v>20</v>
      </c>
      <c r="C75" s="8">
        <v>90000</v>
      </c>
      <c r="D75" s="8">
        <v>90000</v>
      </c>
    </row>
    <row r="76" spans="1:4" x14ac:dyDescent="0.2">
      <c r="A76" s="13" t="s">
        <v>43</v>
      </c>
      <c r="B76" s="7" t="s">
        <v>44</v>
      </c>
      <c r="C76" s="8">
        <f>C77</f>
        <v>222620</v>
      </c>
      <c r="D76" s="8">
        <f>D77</f>
        <v>225920</v>
      </c>
    </row>
    <row r="77" spans="1:4" x14ac:dyDescent="0.2">
      <c r="A77" s="14" t="s">
        <v>59</v>
      </c>
      <c r="B77" s="15" t="s">
        <v>93</v>
      </c>
      <c r="C77" s="8">
        <f>SUM(C78+C83)</f>
        <v>222620</v>
      </c>
      <c r="D77" s="8">
        <f>SUM(D78+D83)</f>
        <v>225920</v>
      </c>
    </row>
    <row r="78" spans="1:4" x14ac:dyDescent="0.2">
      <c r="A78" s="16" t="s">
        <v>69</v>
      </c>
      <c r="B78" s="15" t="s">
        <v>8</v>
      </c>
      <c r="C78" s="8">
        <f>SUM(C79+C80+C81+C82)</f>
        <v>222500</v>
      </c>
      <c r="D78" s="8">
        <f>SUM(D79+D80+D81+D82)</f>
        <v>225800</v>
      </c>
    </row>
    <row r="79" spans="1:4" x14ac:dyDescent="0.2">
      <c r="A79" s="17">
        <v>321</v>
      </c>
      <c r="B79" s="7" t="s">
        <v>9</v>
      </c>
      <c r="C79" s="8">
        <v>10000</v>
      </c>
      <c r="D79" s="8">
        <v>10000</v>
      </c>
    </row>
    <row r="80" spans="1:4" x14ac:dyDescent="0.2">
      <c r="A80" s="17">
        <v>323</v>
      </c>
      <c r="B80" s="7" t="s">
        <v>11</v>
      </c>
      <c r="C80" s="8">
        <v>31000</v>
      </c>
      <c r="D80" s="8">
        <v>31000</v>
      </c>
    </row>
    <row r="81" spans="1:4" x14ac:dyDescent="0.2">
      <c r="A81" s="17">
        <v>324</v>
      </c>
      <c r="B81" s="7" t="s">
        <v>12</v>
      </c>
      <c r="C81" s="8">
        <v>1000</v>
      </c>
      <c r="D81" s="8">
        <v>1000</v>
      </c>
    </row>
    <row r="82" spans="1:4" x14ac:dyDescent="0.2">
      <c r="A82" s="17">
        <v>329</v>
      </c>
      <c r="B82" s="7" t="s">
        <v>13</v>
      </c>
      <c r="C82" s="8">
        <v>180500</v>
      </c>
      <c r="D82" s="20">
        <v>183800</v>
      </c>
    </row>
    <row r="83" spans="1:4" x14ac:dyDescent="0.2">
      <c r="A83" s="16" t="s">
        <v>70</v>
      </c>
      <c r="B83" s="7" t="s">
        <v>14</v>
      </c>
      <c r="C83" s="17">
        <f>C84</f>
        <v>120</v>
      </c>
      <c r="D83" s="17">
        <f>D84</f>
        <v>120</v>
      </c>
    </row>
    <row r="84" spans="1:4" x14ac:dyDescent="0.2">
      <c r="A84" s="17">
        <v>343</v>
      </c>
      <c r="B84" s="7" t="s">
        <v>15</v>
      </c>
      <c r="C84" s="17">
        <v>120</v>
      </c>
      <c r="D84" s="17">
        <v>120</v>
      </c>
    </row>
    <row r="85" spans="1:4" ht="24" x14ac:dyDescent="0.2">
      <c r="A85" s="22" t="s">
        <v>45</v>
      </c>
      <c r="B85" s="23" t="s">
        <v>80</v>
      </c>
      <c r="C85" s="8">
        <f>SUM(C86+C107)</f>
        <v>143139840</v>
      </c>
      <c r="D85" s="8">
        <f>SUM(D86+D107)</f>
        <v>142826340</v>
      </c>
    </row>
    <row r="86" spans="1:4" x14ac:dyDescent="0.2">
      <c r="A86" s="14" t="s">
        <v>60</v>
      </c>
      <c r="B86" s="15" t="s">
        <v>96</v>
      </c>
      <c r="C86" s="8">
        <f>SUM(C87+C91+C97+C99+C101+C104)</f>
        <v>21478326</v>
      </c>
      <c r="D86" s="8">
        <f>SUM(D87+D91+D97+D99+D101+D104)</f>
        <v>21433826</v>
      </c>
    </row>
    <row r="87" spans="1:4" x14ac:dyDescent="0.2">
      <c r="A87" s="16" t="s">
        <v>61</v>
      </c>
      <c r="B87" s="15" t="s">
        <v>4</v>
      </c>
      <c r="C87" s="8">
        <f>SUM(C88+C89+C90)</f>
        <v>546320</v>
      </c>
      <c r="D87" s="8">
        <f>SUM(D88+D89+D90)</f>
        <v>493320</v>
      </c>
    </row>
    <row r="88" spans="1:4" x14ac:dyDescent="0.2">
      <c r="A88" s="17">
        <v>311</v>
      </c>
      <c r="B88" s="7" t="s">
        <v>5</v>
      </c>
      <c r="C88" s="8">
        <v>457600</v>
      </c>
      <c r="D88" s="20">
        <v>412600</v>
      </c>
    </row>
    <row r="89" spans="1:4" x14ac:dyDescent="0.2">
      <c r="A89" s="17">
        <v>312</v>
      </c>
      <c r="B89" s="7" t="s">
        <v>6</v>
      </c>
      <c r="C89" s="8">
        <v>12720</v>
      </c>
      <c r="D89" s="8">
        <v>12720</v>
      </c>
    </row>
    <row r="90" spans="1:4" x14ac:dyDescent="0.2">
      <c r="A90" s="17">
        <v>313</v>
      </c>
      <c r="B90" s="7" t="s">
        <v>7</v>
      </c>
      <c r="C90" s="8">
        <v>76000</v>
      </c>
      <c r="D90" s="20">
        <v>68000</v>
      </c>
    </row>
    <row r="91" spans="1:4" x14ac:dyDescent="0.2">
      <c r="A91" s="16" t="s">
        <v>69</v>
      </c>
      <c r="B91" s="7" t="s">
        <v>8</v>
      </c>
      <c r="C91" s="8">
        <f>SUM(C92+C93+C94+C95+C96)</f>
        <v>119788</v>
      </c>
      <c r="D91" s="8">
        <f>SUM(D92+D93+D94+D95+D96)</f>
        <v>128288</v>
      </c>
    </row>
    <row r="92" spans="1:4" x14ac:dyDescent="0.2">
      <c r="A92" s="17">
        <v>321</v>
      </c>
      <c r="B92" s="7" t="s">
        <v>9</v>
      </c>
      <c r="C92" s="8">
        <v>38913</v>
      </c>
      <c r="D92" s="8">
        <v>38913</v>
      </c>
    </row>
    <row r="93" spans="1:4" x14ac:dyDescent="0.2">
      <c r="A93" s="17">
        <v>322</v>
      </c>
      <c r="B93" s="7" t="s">
        <v>10</v>
      </c>
      <c r="C93" s="8">
        <v>16800</v>
      </c>
      <c r="D93" s="20">
        <v>25300</v>
      </c>
    </row>
    <row r="94" spans="1:4" x14ac:dyDescent="0.2">
      <c r="A94" s="17">
        <v>323</v>
      </c>
      <c r="B94" s="7" t="s">
        <v>11</v>
      </c>
      <c r="C94" s="8">
        <v>56500</v>
      </c>
      <c r="D94" s="8">
        <v>56500</v>
      </c>
    </row>
    <row r="95" spans="1:4" x14ac:dyDescent="0.2">
      <c r="A95" s="17">
        <v>324</v>
      </c>
      <c r="B95" s="7" t="s">
        <v>12</v>
      </c>
      <c r="C95" s="8">
        <v>1500</v>
      </c>
      <c r="D95" s="8">
        <v>1500</v>
      </c>
    </row>
    <row r="96" spans="1:4" x14ac:dyDescent="0.2">
      <c r="A96" s="17">
        <v>329</v>
      </c>
      <c r="B96" s="7" t="s">
        <v>13</v>
      </c>
      <c r="C96" s="8">
        <v>6075</v>
      </c>
      <c r="D96" s="8">
        <v>6075</v>
      </c>
    </row>
    <row r="97" spans="1:4" x14ac:dyDescent="0.2">
      <c r="A97" s="16" t="s">
        <v>70</v>
      </c>
      <c r="B97" s="7" t="s">
        <v>14</v>
      </c>
      <c r="C97" s="17">
        <f>C98</f>
        <v>168</v>
      </c>
      <c r="D97" s="17">
        <f>D98</f>
        <v>168</v>
      </c>
    </row>
    <row r="98" spans="1:4" x14ac:dyDescent="0.2">
      <c r="A98" s="17">
        <v>343</v>
      </c>
      <c r="B98" s="7" t="s">
        <v>15</v>
      </c>
      <c r="C98" s="17">
        <v>168</v>
      </c>
      <c r="D98" s="17">
        <v>168</v>
      </c>
    </row>
    <row r="99" spans="1:4" ht="24" x14ac:dyDescent="0.2">
      <c r="A99" s="16" t="s">
        <v>71</v>
      </c>
      <c r="B99" s="23" t="s">
        <v>72</v>
      </c>
      <c r="C99" s="8">
        <f>C100</f>
        <v>1500</v>
      </c>
      <c r="D99" s="8">
        <f>D100</f>
        <v>1500</v>
      </c>
    </row>
    <row r="100" spans="1:4" x14ac:dyDescent="0.2">
      <c r="A100" s="17">
        <v>372</v>
      </c>
      <c r="B100" s="7" t="s">
        <v>16</v>
      </c>
      <c r="C100" s="8">
        <v>1500</v>
      </c>
      <c r="D100" s="8">
        <v>1500</v>
      </c>
    </row>
    <row r="101" spans="1:4" x14ac:dyDescent="0.2">
      <c r="A101" s="16" t="s">
        <v>75</v>
      </c>
      <c r="B101" s="7" t="s">
        <v>17</v>
      </c>
      <c r="C101" s="8">
        <f>C102+C103</f>
        <v>20656500</v>
      </c>
      <c r="D101" s="8">
        <f>D102+D103</f>
        <v>20656500</v>
      </c>
    </row>
    <row r="102" spans="1:4" x14ac:dyDescent="0.2">
      <c r="A102" s="17">
        <v>381</v>
      </c>
      <c r="B102" s="7" t="s">
        <v>20</v>
      </c>
      <c r="C102" s="18" t="s">
        <v>46</v>
      </c>
      <c r="D102" s="18" t="s">
        <v>46</v>
      </c>
    </row>
    <row r="103" spans="1:4" x14ac:dyDescent="0.2">
      <c r="A103" s="17">
        <v>382</v>
      </c>
      <c r="B103" s="7" t="s">
        <v>47</v>
      </c>
      <c r="C103" s="18" t="s">
        <v>48</v>
      </c>
      <c r="D103" s="18" t="s">
        <v>48</v>
      </c>
    </row>
    <row r="104" spans="1:4" x14ac:dyDescent="0.2">
      <c r="A104" s="16" t="s">
        <v>73</v>
      </c>
      <c r="B104" s="7" t="s">
        <v>18</v>
      </c>
      <c r="C104" s="8">
        <f>SUM(C105+C106)</f>
        <v>154050</v>
      </c>
      <c r="D104" s="8">
        <f>SUM(D105+D106)</f>
        <v>154050</v>
      </c>
    </row>
    <row r="105" spans="1:4" x14ac:dyDescent="0.2">
      <c r="A105" s="17">
        <v>422</v>
      </c>
      <c r="B105" s="7" t="s">
        <v>19</v>
      </c>
      <c r="C105" s="8">
        <v>4050</v>
      </c>
      <c r="D105" s="8">
        <v>4050</v>
      </c>
    </row>
    <row r="106" spans="1:4" x14ac:dyDescent="0.2">
      <c r="A106" s="17">
        <v>426</v>
      </c>
      <c r="B106" s="7" t="s">
        <v>21</v>
      </c>
      <c r="C106" s="8">
        <v>150000</v>
      </c>
      <c r="D106" s="8">
        <v>150000</v>
      </c>
    </row>
    <row r="107" spans="1:4" x14ac:dyDescent="0.2">
      <c r="A107" s="14" t="s">
        <v>65</v>
      </c>
      <c r="B107" s="15" t="s">
        <v>97</v>
      </c>
      <c r="C107" s="8">
        <f>SUM(C108+C112+C118+C120+C122+C125)</f>
        <v>121661514</v>
      </c>
      <c r="D107" s="8">
        <f>SUM(D108+D112+D118+D120+D122+D125)</f>
        <v>121392514</v>
      </c>
    </row>
    <row r="108" spans="1:4" x14ac:dyDescent="0.2">
      <c r="A108" s="16" t="s">
        <v>61</v>
      </c>
      <c r="B108" s="15" t="s">
        <v>4</v>
      </c>
      <c r="C108" s="8">
        <f>SUM(C109+C110+C111)</f>
        <v>3067980</v>
      </c>
      <c r="D108" s="8">
        <f>SUM(D109+D110+D111)</f>
        <v>2772980</v>
      </c>
    </row>
    <row r="109" spans="1:4" x14ac:dyDescent="0.2">
      <c r="A109" s="17">
        <v>311</v>
      </c>
      <c r="B109" s="7" t="s">
        <v>5</v>
      </c>
      <c r="C109" s="18" t="s">
        <v>49</v>
      </c>
      <c r="D109" s="19" t="s">
        <v>86</v>
      </c>
    </row>
    <row r="110" spans="1:4" x14ac:dyDescent="0.2">
      <c r="A110" s="17">
        <v>312</v>
      </c>
      <c r="B110" s="7" t="s">
        <v>6</v>
      </c>
      <c r="C110" s="8">
        <v>72080</v>
      </c>
      <c r="D110" s="8">
        <v>72080</v>
      </c>
    </row>
    <row r="111" spans="1:4" x14ac:dyDescent="0.2">
      <c r="A111" s="17">
        <v>313</v>
      </c>
      <c r="B111" s="7" t="s">
        <v>7</v>
      </c>
      <c r="C111" s="8">
        <v>424500</v>
      </c>
      <c r="D111" s="20">
        <v>379500</v>
      </c>
    </row>
    <row r="112" spans="1:4" x14ac:dyDescent="0.2">
      <c r="A112" s="16" t="s">
        <v>69</v>
      </c>
      <c r="B112" s="7" t="s">
        <v>8</v>
      </c>
      <c r="C112" s="8">
        <f>SUM(C113+C114+C115+C116+C117)</f>
        <v>657632</v>
      </c>
      <c r="D112" s="8">
        <f>SUM(D113+D114+D115+D116+D117)</f>
        <v>683632</v>
      </c>
    </row>
    <row r="113" spans="1:4" x14ac:dyDescent="0.2">
      <c r="A113" s="17">
        <v>321</v>
      </c>
      <c r="B113" s="7" t="s">
        <v>9</v>
      </c>
      <c r="C113" s="8">
        <v>220507</v>
      </c>
      <c r="D113" s="8">
        <v>220507</v>
      </c>
    </row>
    <row r="114" spans="1:4" x14ac:dyDescent="0.2">
      <c r="A114" s="17">
        <v>322</v>
      </c>
      <c r="B114" s="7" t="s">
        <v>10</v>
      </c>
      <c r="C114" s="8">
        <v>75200</v>
      </c>
      <c r="D114" s="20">
        <v>101200</v>
      </c>
    </row>
    <row r="115" spans="1:4" x14ac:dyDescent="0.2">
      <c r="A115" s="17">
        <v>323</v>
      </c>
      <c r="B115" s="7" t="s">
        <v>11</v>
      </c>
      <c r="C115" s="8">
        <v>319000</v>
      </c>
      <c r="D115" s="8">
        <v>319000</v>
      </c>
    </row>
    <row r="116" spans="1:4" x14ac:dyDescent="0.2">
      <c r="A116" s="17">
        <v>324</v>
      </c>
      <c r="B116" s="7" t="s">
        <v>12</v>
      </c>
      <c r="C116" s="8">
        <v>8500</v>
      </c>
      <c r="D116" s="8">
        <v>8500</v>
      </c>
    </row>
    <row r="117" spans="1:4" x14ac:dyDescent="0.2">
      <c r="A117" s="17">
        <v>329</v>
      </c>
      <c r="B117" s="7" t="s">
        <v>13</v>
      </c>
      <c r="C117" s="8">
        <v>34425</v>
      </c>
      <c r="D117" s="8">
        <v>34425</v>
      </c>
    </row>
    <row r="118" spans="1:4" x14ac:dyDescent="0.2">
      <c r="A118" s="16" t="s">
        <v>70</v>
      </c>
      <c r="B118" s="7" t="s">
        <v>14</v>
      </c>
      <c r="C118" s="26">
        <f>C119</f>
        <v>952</v>
      </c>
      <c r="D118" s="26">
        <f>D119</f>
        <v>952</v>
      </c>
    </row>
    <row r="119" spans="1:4" x14ac:dyDescent="0.2">
      <c r="A119" s="17">
        <v>343</v>
      </c>
      <c r="B119" s="7" t="s">
        <v>15</v>
      </c>
      <c r="C119" s="26">
        <v>952</v>
      </c>
      <c r="D119" s="26">
        <v>952</v>
      </c>
    </row>
    <row r="120" spans="1:4" ht="24" x14ac:dyDescent="0.2">
      <c r="A120" s="16" t="s">
        <v>71</v>
      </c>
      <c r="B120" s="23" t="s">
        <v>72</v>
      </c>
      <c r="C120" s="8">
        <f>C121</f>
        <v>8500</v>
      </c>
      <c r="D120" s="8">
        <f>D121</f>
        <v>8500</v>
      </c>
    </row>
    <row r="121" spans="1:4" x14ac:dyDescent="0.2">
      <c r="A121" s="17">
        <v>372</v>
      </c>
      <c r="B121" s="7" t="s">
        <v>16</v>
      </c>
      <c r="C121" s="8">
        <v>8500</v>
      </c>
      <c r="D121" s="8">
        <v>8500</v>
      </c>
    </row>
    <row r="122" spans="1:4" x14ac:dyDescent="0.2">
      <c r="A122" s="16" t="s">
        <v>75</v>
      </c>
      <c r="B122" s="7" t="s">
        <v>17</v>
      </c>
      <c r="C122" s="8">
        <f>SUM(C123+C124)</f>
        <v>117053500</v>
      </c>
      <c r="D122" s="8">
        <f>SUM(D123+D124)</f>
        <v>117053500</v>
      </c>
    </row>
    <row r="123" spans="1:4" x14ac:dyDescent="0.2">
      <c r="A123" s="17">
        <v>381</v>
      </c>
      <c r="B123" s="7" t="s">
        <v>20</v>
      </c>
      <c r="C123" s="18" t="s">
        <v>50</v>
      </c>
      <c r="D123" s="18" t="s">
        <v>50</v>
      </c>
    </row>
    <row r="124" spans="1:4" x14ac:dyDescent="0.2">
      <c r="A124" s="17">
        <v>382</v>
      </c>
      <c r="B124" s="7" t="s">
        <v>47</v>
      </c>
      <c r="C124" s="18" t="s">
        <v>51</v>
      </c>
      <c r="D124" s="18" t="s">
        <v>51</v>
      </c>
    </row>
    <row r="125" spans="1:4" x14ac:dyDescent="0.2">
      <c r="A125" s="16" t="s">
        <v>73</v>
      </c>
      <c r="B125" s="7" t="s">
        <v>18</v>
      </c>
      <c r="C125" s="8">
        <f>SUM(C126+C127)</f>
        <v>872950</v>
      </c>
      <c r="D125" s="8">
        <f>SUM(D126+D127)</f>
        <v>872950</v>
      </c>
    </row>
    <row r="126" spans="1:4" x14ac:dyDescent="0.2">
      <c r="A126" s="17">
        <v>422</v>
      </c>
      <c r="B126" s="7" t="s">
        <v>19</v>
      </c>
      <c r="C126" s="8">
        <v>22950</v>
      </c>
      <c r="D126" s="8">
        <v>22950</v>
      </c>
    </row>
    <row r="127" spans="1:4" x14ac:dyDescent="0.2">
      <c r="A127" s="17">
        <v>426</v>
      </c>
      <c r="B127" s="7" t="s">
        <v>21</v>
      </c>
      <c r="C127" s="8">
        <v>850000</v>
      </c>
      <c r="D127" s="8">
        <v>850000</v>
      </c>
    </row>
    <row r="128" spans="1:4" ht="24" x14ac:dyDescent="0.2">
      <c r="A128" s="22" t="s">
        <v>52</v>
      </c>
      <c r="B128" s="27" t="s">
        <v>81</v>
      </c>
      <c r="C128" s="8">
        <f>SUM(C129+C140)</f>
        <v>1544200</v>
      </c>
      <c r="D128" s="8">
        <f>SUM(D129+D140)</f>
        <v>1544200</v>
      </c>
    </row>
    <row r="129" spans="1:4" x14ac:dyDescent="0.2">
      <c r="A129" s="14" t="s">
        <v>60</v>
      </c>
      <c r="B129" s="15" t="s">
        <v>96</v>
      </c>
      <c r="C129" s="8">
        <f>SUM(C130+C136+C138)</f>
        <v>54420</v>
      </c>
      <c r="D129" s="8">
        <f>SUM(D130+D136+D138)</f>
        <v>54420</v>
      </c>
    </row>
    <row r="130" spans="1:4" x14ac:dyDescent="0.2">
      <c r="A130" s="16" t="s">
        <v>69</v>
      </c>
      <c r="B130" s="15" t="s">
        <v>8</v>
      </c>
      <c r="C130" s="8">
        <f>SUM(C131+C132+C133+C134+C135)</f>
        <v>53850</v>
      </c>
      <c r="D130" s="8">
        <f>SUM(D131+D132+D133+D134+D135)</f>
        <v>53850</v>
      </c>
    </row>
    <row r="131" spans="1:4" x14ac:dyDescent="0.2">
      <c r="A131" s="17">
        <v>321</v>
      </c>
      <c r="B131" s="7" t="s">
        <v>9</v>
      </c>
      <c r="C131" s="8">
        <v>7000</v>
      </c>
      <c r="D131" s="8">
        <v>7000</v>
      </c>
    </row>
    <row r="132" spans="1:4" x14ac:dyDescent="0.2">
      <c r="A132" s="17">
        <v>322</v>
      </c>
      <c r="B132" s="7" t="s">
        <v>10</v>
      </c>
      <c r="C132" s="17">
        <v>500</v>
      </c>
      <c r="D132" s="17">
        <v>500</v>
      </c>
    </row>
    <row r="133" spans="1:4" x14ac:dyDescent="0.2">
      <c r="A133" s="17">
        <v>323</v>
      </c>
      <c r="B133" s="7" t="s">
        <v>11</v>
      </c>
      <c r="C133" s="8">
        <v>42300</v>
      </c>
      <c r="D133" s="8">
        <v>42300</v>
      </c>
    </row>
    <row r="134" spans="1:4" x14ac:dyDescent="0.2">
      <c r="A134" s="17">
        <v>324</v>
      </c>
      <c r="B134" s="7" t="s">
        <v>12</v>
      </c>
      <c r="C134" s="8">
        <v>2000</v>
      </c>
      <c r="D134" s="8">
        <v>2000</v>
      </c>
    </row>
    <row r="135" spans="1:4" x14ac:dyDescent="0.2">
      <c r="A135" s="17">
        <v>329</v>
      </c>
      <c r="B135" s="7" t="s">
        <v>13</v>
      </c>
      <c r="C135" s="8">
        <v>2050</v>
      </c>
      <c r="D135" s="8">
        <v>2050</v>
      </c>
    </row>
    <row r="136" spans="1:4" x14ac:dyDescent="0.2">
      <c r="A136" s="16" t="s">
        <v>70</v>
      </c>
      <c r="B136" s="7" t="s">
        <v>14</v>
      </c>
      <c r="C136" s="17">
        <f>C137</f>
        <v>70</v>
      </c>
      <c r="D136" s="17">
        <f>D137</f>
        <v>70</v>
      </c>
    </row>
    <row r="137" spans="1:4" x14ac:dyDescent="0.2">
      <c r="A137" s="17">
        <v>343</v>
      </c>
      <c r="B137" s="7" t="s">
        <v>15</v>
      </c>
      <c r="C137" s="17">
        <v>70</v>
      </c>
      <c r="D137" s="17">
        <v>70</v>
      </c>
    </row>
    <row r="138" spans="1:4" x14ac:dyDescent="0.2">
      <c r="A138" s="16" t="s">
        <v>73</v>
      </c>
      <c r="B138" s="7" t="s">
        <v>18</v>
      </c>
      <c r="C138" s="17">
        <f>C139</f>
        <v>500</v>
      </c>
      <c r="D138" s="17">
        <f>D139</f>
        <v>500</v>
      </c>
    </row>
    <row r="139" spans="1:4" x14ac:dyDescent="0.2">
      <c r="A139" s="17">
        <v>422</v>
      </c>
      <c r="B139" s="7" t="s">
        <v>19</v>
      </c>
      <c r="C139" s="17">
        <v>500</v>
      </c>
      <c r="D139" s="17">
        <v>500</v>
      </c>
    </row>
    <row r="140" spans="1:4" x14ac:dyDescent="0.2">
      <c r="A140" s="14" t="s">
        <v>64</v>
      </c>
      <c r="B140" s="15" t="s">
        <v>98</v>
      </c>
      <c r="C140" s="8">
        <f>SUM(C141+C147+C149+C152)</f>
        <v>1489780</v>
      </c>
      <c r="D140" s="8">
        <f>SUM(D141+D147+D149+D152)</f>
        <v>1489780</v>
      </c>
    </row>
    <row r="141" spans="1:4" x14ac:dyDescent="0.2">
      <c r="A141" s="16" t="s">
        <v>69</v>
      </c>
      <c r="B141" s="7" t="s">
        <v>8</v>
      </c>
      <c r="C141" s="8">
        <f>SUM(C142+C143+C144+C145+C146)</f>
        <v>484650</v>
      </c>
      <c r="D141" s="8">
        <f>SUM(D142+D143+D144+D145+D146)</f>
        <v>484650</v>
      </c>
    </row>
    <row r="142" spans="1:4" x14ac:dyDescent="0.2">
      <c r="A142" s="17">
        <v>321</v>
      </c>
      <c r="B142" s="7" t="s">
        <v>9</v>
      </c>
      <c r="C142" s="8">
        <v>63000</v>
      </c>
      <c r="D142" s="8">
        <v>63000</v>
      </c>
    </row>
    <row r="143" spans="1:4" x14ac:dyDescent="0.2">
      <c r="A143" s="17">
        <v>322</v>
      </c>
      <c r="B143" s="7" t="s">
        <v>10</v>
      </c>
      <c r="C143" s="8">
        <v>4500</v>
      </c>
      <c r="D143" s="8">
        <v>4500</v>
      </c>
    </row>
    <row r="144" spans="1:4" x14ac:dyDescent="0.2">
      <c r="A144" s="17">
        <v>323</v>
      </c>
      <c r="B144" s="7" t="s">
        <v>11</v>
      </c>
      <c r="C144" s="8">
        <v>380700</v>
      </c>
      <c r="D144" s="8">
        <v>380700</v>
      </c>
    </row>
    <row r="145" spans="1:4" x14ac:dyDescent="0.2">
      <c r="A145" s="17">
        <v>324</v>
      </c>
      <c r="B145" s="7" t="s">
        <v>12</v>
      </c>
      <c r="C145" s="8">
        <v>18000</v>
      </c>
      <c r="D145" s="8">
        <v>18000</v>
      </c>
    </row>
    <row r="146" spans="1:4" x14ac:dyDescent="0.2">
      <c r="A146" s="17">
        <v>329</v>
      </c>
      <c r="B146" s="7" t="s">
        <v>13</v>
      </c>
      <c r="C146" s="8">
        <v>18450</v>
      </c>
      <c r="D146" s="8">
        <v>18450</v>
      </c>
    </row>
    <row r="147" spans="1:4" x14ac:dyDescent="0.2">
      <c r="A147" s="16" t="s">
        <v>70</v>
      </c>
      <c r="B147" s="7" t="s">
        <v>14</v>
      </c>
      <c r="C147" s="26">
        <f>C148</f>
        <v>630</v>
      </c>
      <c r="D147" s="26">
        <f>D148</f>
        <v>630</v>
      </c>
    </row>
    <row r="148" spans="1:4" x14ac:dyDescent="0.2">
      <c r="A148" s="17">
        <v>343</v>
      </c>
      <c r="B148" s="7" t="s">
        <v>15</v>
      </c>
      <c r="C148" s="26">
        <v>630</v>
      </c>
      <c r="D148" s="26">
        <v>630</v>
      </c>
    </row>
    <row r="149" spans="1:4" x14ac:dyDescent="0.2">
      <c r="A149" s="16" t="s">
        <v>75</v>
      </c>
      <c r="B149" s="7" t="s">
        <v>17</v>
      </c>
      <c r="C149" s="8">
        <f>SUM(C150+C151)</f>
        <v>1000000</v>
      </c>
      <c r="D149" s="8">
        <f>SUM(D150+D151)</f>
        <v>1000000</v>
      </c>
    </row>
    <row r="150" spans="1:4" x14ac:dyDescent="0.2">
      <c r="A150" s="17">
        <v>381</v>
      </c>
      <c r="B150" s="7" t="s">
        <v>20</v>
      </c>
      <c r="C150" s="8">
        <v>900000</v>
      </c>
      <c r="D150" s="8">
        <v>900000</v>
      </c>
    </row>
    <row r="151" spans="1:4" x14ac:dyDescent="0.2">
      <c r="A151" s="17">
        <v>382</v>
      </c>
      <c r="B151" s="7" t="s">
        <v>47</v>
      </c>
      <c r="C151" s="8">
        <v>100000</v>
      </c>
      <c r="D151" s="8">
        <v>100000</v>
      </c>
    </row>
    <row r="152" spans="1:4" x14ac:dyDescent="0.2">
      <c r="A152" s="16" t="s">
        <v>73</v>
      </c>
      <c r="B152" s="7" t="s">
        <v>18</v>
      </c>
      <c r="C152" s="8">
        <f>C153</f>
        <v>4500</v>
      </c>
      <c r="D152" s="8">
        <f>D153</f>
        <v>4500</v>
      </c>
    </row>
    <row r="153" spans="1:4" x14ac:dyDescent="0.2">
      <c r="A153" s="17">
        <v>422</v>
      </c>
      <c r="B153" s="7" t="s">
        <v>19</v>
      </c>
      <c r="C153" s="8">
        <v>4500</v>
      </c>
      <c r="D153" s="8">
        <v>4500</v>
      </c>
    </row>
    <row r="154" spans="1:4" ht="48" x14ac:dyDescent="0.2">
      <c r="A154" s="22" t="s">
        <v>53</v>
      </c>
      <c r="B154" s="23" t="s">
        <v>87</v>
      </c>
      <c r="C154" s="8"/>
      <c r="D154" s="8">
        <f>D155</f>
        <v>4368</v>
      </c>
    </row>
    <row r="155" spans="1:4" x14ac:dyDescent="0.2">
      <c r="A155" s="14">
        <v>31</v>
      </c>
      <c r="B155" s="21" t="s">
        <v>1</v>
      </c>
      <c r="C155" s="8"/>
      <c r="D155" s="20">
        <f>D156</f>
        <v>4368</v>
      </c>
    </row>
    <row r="156" spans="1:4" x14ac:dyDescent="0.2">
      <c r="A156" s="16" t="s">
        <v>69</v>
      </c>
      <c r="B156" s="7" t="s">
        <v>8</v>
      </c>
      <c r="C156" s="8"/>
      <c r="D156" s="8">
        <f>D157</f>
        <v>4368</v>
      </c>
    </row>
    <row r="157" spans="1:4" x14ac:dyDescent="0.2">
      <c r="A157" s="17">
        <v>329</v>
      </c>
      <c r="B157" s="7" t="s">
        <v>13</v>
      </c>
      <c r="C157" s="8"/>
      <c r="D157" s="8">
        <v>4368</v>
      </c>
    </row>
    <row r="158" spans="1:4" x14ac:dyDescent="0.2">
      <c r="A158" s="13" t="s">
        <v>54</v>
      </c>
      <c r="B158" s="7" t="s">
        <v>55</v>
      </c>
      <c r="C158" s="8">
        <f>SUM(C159+C166)</f>
        <v>385500</v>
      </c>
      <c r="D158" s="8">
        <f>SUM(D159+D166)</f>
        <v>385500</v>
      </c>
    </row>
    <row r="159" spans="1:4" x14ac:dyDescent="0.2">
      <c r="A159" s="14" t="s">
        <v>60</v>
      </c>
      <c r="B159" s="15" t="s">
        <v>96</v>
      </c>
      <c r="C159" s="8">
        <f>SUM(C160+C163)</f>
        <v>57825</v>
      </c>
      <c r="D159" s="8">
        <f>SUM(D160+D163)</f>
        <v>57825</v>
      </c>
    </row>
    <row r="160" spans="1:4" x14ac:dyDescent="0.2">
      <c r="A160" s="16">
        <v>32</v>
      </c>
      <c r="B160" s="7" t="s">
        <v>8</v>
      </c>
      <c r="C160" s="8">
        <f>SUM(C161+C162)</f>
        <v>12825</v>
      </c>
      <c r="D160" s="8">
        <f>SUM(D161+D162)</f>
        <v>12825</v>
      </c>
    </row>
    <row r="161" spans="1:4" x14ac:dyDescent="0.2">
      <c r="A161" s="17">
        <v>323</v>
      </c>
      <c r="B161" s="7" t="s">
        <v>11</v>
      </c>
      <c r="C161" s="8">
        <v>9000</v>
      </c>
      <c r="D161" s="8">
        <v>9000</v>
      </c>
    </row>
    <row r="162" spans="1:4" x14ac:dyDescent="0.2">
      <c r="A162" s="17">
        <v>329</v>
      </c>
      <c r="B162" s="7" t="s">
        <v>13</v>
      </c>
      <c r="C162" s="8">
        <v>3825</v>
      </c>
      <c r="D162" s="8">
        <v>3825</v>
      </c>
    </row>
    <row r="163" spans="1:4" x14ac:dyDescent="0.2">
      <c r="A163" s="16">
        <v>38</v>
      </c>
      <c r="B163" s="7" t="s">
        <v>17</v>
      </c>
      <c r="C163" s="8">
        <f>SUM(C164+C165)</f>
        <v>45000</v>
      </c>
      <c r="D163" s="8">
        <f>SUM(D164+D165)</f>
        <v>45000</v>
      </c>
    </row>
    <row r="164" spans="1:4" x14ac:dyDescent="0.2">
      <c r="A164" s="17">
        <v>381</v>
      </c>
      <c r="B164" s="7" t="s">
        <v>20</v>
      </c>
      <c r="C164" s="8">
        <v>40000</v>
      </c>
      <c r="D164" s="8">
        <v>40000</v>
      </c>
    </row>
    <row r="165" spans="1:4" x14ac:dyDescent="0.2">
      <c r="A165" s="17">
        <v>382</v>
      </c>
      <c r="B165" s="7" t="s">
        <v>47</v>
      </c>
      <c r="C165" s="8">
        <v>5000</v>
      </c>
      <c r="D165" s="8">
        <v>5000</v>
      </c>
    </row>
    <row r="166" spans="1:4" x14ac:dyDescent="0.2">
      <c r="A166" s="14" t="s">
        <v>65</v>
      </c>
      <c r="B166" s="15" t="s">
        <v>97</v>
      </c>
      <c r="C166" s="8">
        <f>SUM(C167+C170)</f>
        <v>327675</v>
      </c>
      <c r="D166" s="8">
        <f>SUM(D167+D170)</f>
        <v>327675</v>
      </c>
    </row>
    <row r="167" spans="1:4" x14ac:dyDescent="0.2">
      <c r="A167" s="16">
        <v>32</v>
      </c>
      <c r="B167" s="7" t="s">
        <v>8</v>
      </c>
      <c r="C167" s="8">
        <f>SUM(C168+C169)</f>
        <v>72675</v>
      </c>
      <c r="D167" s="8">
        <f>SUM(D168+D169)</f>
        <v>72675</v>
      </c>
    </row>
    <row r="168" spans="1:4" x14ac:dyDescent="0.2">
      <c r="A168" s="17">
        <v>323</v>
      </c>
      <c r="B168" s="7" t="s">
        <v>11</v>
      </c>
      <c r="C168" s="8">
        <v>51000</v>
      </c>
      <c r="D168" s="8">
        <v>51000</v>
      </c>
    </row>
    <row r="169" spans="1:4" x14ac:dyDescent="0.2">
      <c r="A169" s="17">
        <v>329</v>
      </c>
      <c r="B169" s="7" t="s">
        <v>13</v>
      </c>
      <c r="C169" s="8">
        <v>21675</v>
      </c>
      <c r="D169" s="8">
        <v>21675</v>
      </c>
    </row>
    <row r="170" spans="1:4" x14ac:dyDescent="0.2">
      <c r="A170" s="16">
        <v>38</v>
      </c>
      <c r="B170" s="7" t="s">
        <v>17</v>
      </c>
      <c r="C170" s="8">
        <f>SUM(C171+C172)</f>
        <v>255000</v>
      </c>
      <c r="D170" s="8">
        <f>SUM(D171+D172)</f>
        <v>255000</v>
      </c>
    </row>
    <row r="171" spans="1:4" x14ac:dyDescent="0.2">
      <c r="A171" s="17">
        <v>381</v>
      </c>
      <c r="B171" s="7" t="s">
        <v>20</v>
      </c>
      <c r="C171" s="8">
        <v>229000</v>
      </c>
      <c r="D171" s="8">
        <v>229000</v>
      </c>
    </row>
    <row r="172" spans="1:4" x14ac:dyDescent="0.2">
      <c r="A172" s="17">
        <v>382</v>
      </c>
      <c r="B172" s="7" t="s">
        <v>47</v>
      </c>
      <c r="C172" s="8">
        <v>26000</v>
      </c>
      <c r="D172" s="8">
        <v>26000</v>
      </c>
    </row>
    <row r="173" spans="1:4" ht="24" x14ac:dyDescent="0.2">
      <c r="A173" s="22" t="s">
        <v>56</v>
      </c>
      <c r="B173" s="23" t="s">
        <v>82</v>
      </c>
      <c r="C173" s="8">
        <f>SUM(C174+C185)</f>
        <v>1280000</v>
      </c>
      <c r="D173" s="8">
        <f>SUM(D174+D185)</f>
        <v>1280000</v>
      </c>
    </row>
    <row r="174" spans="1:4" x14ac:dyDescent="0.2">
      <c r="A174" s="14" t="s">
        <v>60</v>
      </c>
      <c r="B174" s="15" t="s">
        <v>96</v>
      </c>
      <c r="C174" s="8">
        <f>SUM(C175+C181+C183)</f>
        <v>640000</v>
      </c>
      <c r="D174" s="8">
        <f>SUM(D175+D181+D183)</f>
        <v>640000</v>
      </c>
    </row>
    <row r="175" spans="1:4" x14ac:dyDescent="0.2">
      <c r="A175" s="16">
        <v>32</v>
      </c>
      <c r="B175" s="7" t="s">
        <v>8</v>
      </c>
      <c r="C175" s="8">
        <f>SUM(C176+C177+C178+C179+C180)</f>
        <v>578450</v>
      </c>
      <c r="D175" s="8">
        <f>SUM(D176+D177+D178+D179+D180)</f>
        <v>578450</v>
      </c>
    </row>
    <row r="176" spans="1:4" x14ac:dyDescent="0.2">
      <c r="A176" s="17">
        <v>321</v>
      </c>
      <c r="B176" s="7" t="s">
        <v>9</v>
      </c>
      <c r="C176" s="8">
        <v>75000</v>
      </c>
      <c r="D176" s="8">
        <v>75000</v>
      </c>
    </row>
    <row r="177" spans="1:4" x14ac:dyDescent="0.2">
      <c r="A177" s="17">
        <v>322</v>
      </c>
      <c r="B177" s="7" t="s">
        <v>10</v>
      </c>
      <c r="C177" s="8">
        <v>15000</v>
      </c>
      <c r="D177" s="8">
        <v>15000</v>
      </c>
    </row>
    <row r="178" spans="1:4" x14ac:dyDescent="0.2">
      <c r="A178" s="17">
        <v>323</v>
      </c>
      <c r="B178" s="7" t="s">
        <v>11</v>
      </c>
      <c r="C178" s="8">
        <v>372450</v>
      </c>
      <c r="D178" s="8">
        <v>372450</v>
      </c>
    </row>
    <row r="179" spans="1:4" x14ac:dyDescent="0.2">
      <c r="A179" s="17">
        <v>324</v>
      </c>
      <c r="B179" s="7" t="s">
        <v>12</v>
      </c>
      <c r="C179" s="8">
        <v>5000</v>
      </c>
      <c r="D179" s="8">
        <v>5000</v>
      </c>
    </row>
    <row r="180" spans="1:4" x14ac:dyDescent="0.2">
      <c r="A180" s="17">
        <v>329</v>
      </c>
      <c r="B180" s="7" t="s">
        <v>13</v>
      </c>
      <c r="C180" s="8">
        <v>111000</v>
      </c>
      <c r="D180" s="8">
        <v>111000</v>
      </c>
    </row>
    <row r="181" spans="1:4" x14ac:dyDescent="0.2">
      <c r="A181" s="16" t="s">
        <v>70</v>
      </c>
      <c r="B181" s="7" t="s">
        <v>14</v>
      </c>
      <c r="C181" s="8">
        <f>C182</f>
        <v>1550</v>
      </c>
      <c r="D181" s="8">
        <f>D182</f>
        <v>1550</v>
      </c>
    </row>
    <row r="182" spans="1:4" x14ac:dyDescent="0.2">
      <c r="A182" s="17">
        <v>343</v>
      </c>
      <c r="B182" s="7" t="s">
        <v>15</v>
      </c>
      <c r="C182" s="8">
        <v>1550</v>
      </c>
      <c r="D182" s="8">
        <v>1550</v>
      </c>
    </row>
    <row r="183" spans="1:4" x14ac:dyDescent="0.2">
      <c r="A183" s="16">
        <v>42</v>
      </c>
      <c r="B183" s="7" t="s">
        <v>18</v>
      </c>
      <c r="C183" s="8">
        <f>C184</f>
        <v>60000</v>
      </c>
      <c r="D183" s="8">
        <f>D184</f>
        <v>60000</v>
      </c>
    </row>
    <row r="184" spans="1:4" x14ac:dyDescent="0.2">
      <c r="A184" s="17">
        <v>422</v>
      </c>
      <c r="B184" s="7" t="s">
        <v>19</v>
      </c>
      <c r="C184" s="8">
        <v>60000</v>
      </c>
      <c r="D184" s="8">
        <v>60000</v>
      </c>
    </row>
    <row r="185" spans="1:4" x14ac:dyDescent="0.2">
      <c r="A185" s="14">
        <v>51</v>
      </c>
      <c r="B185" s="21" t="s">
        <v>24</v>
      </c>
      <c r="C185" s="8">
        <f>SUM(C186+C192+C194)</f>
        <v>640000</v>
      </c>
      <c r="D185" s="8">
        <f>SUM(D186+D192+D194)</f>
        <v>640000</v>
      </c>
    </row>
    <row r="186" spans="1:4" x14ac:dyDescent="0.2">
      <c r="A186" s="16">
        <v>32</v>
      </c>
      <c r="B186" s="7" t="s">
        <v>8</v>
      </c>
      <c r="C186" s="8">
        <f>SUM(C187+C188+C189+C190+C191)</f>
        <v>578450</v>
      </c>
      <c r="D186" s="8">
        <f>SUM(D187+D188+D189+D190+D191)</f>
        <v>578450</v>
      </c>
    </row>
    <row r="187" spans="1:4" x14ac:dyDescent="0.2">
      <c r="A187" s="17">
        <v>321</v>
      </c>
      <c r="B187" s="7" t="s">
        <v>9</v>
      </c>
      <c r="C187" s="8">
        <v>75000</v>
      </c>
      <c r="D187" s="8">
        <v>75000</v>
      </c>
    </row>
    <row r="188" spans="1:4" x14ac:dyDescent="0.2">
      <c r="A188" s="17">
        <v>322</v>
      </c>
      <c r="B188" s="7" t="s">
        <v>10</v>
      </c>
      <c r="C188" s="8">
        <v>15000</v>
      </c>
      <c r="D188" s="8">
        <v>15000</v>
      </c>
    </row>
    <row r="189" spans="1:4" x14ac:dyDescent="0.2">
      <c r="A189" s="17">
        <v>323</v>
      </c>
      <c r="B189" s="7" t="s">
        <v>11</v>
      </c>
      <c r="C189" s="8">
        <v>372450</v>
      </c>
      <c r="D189" s="8">
        <v>372450</v>
      </c>
    </row>
    <row r="190" spans="1:4" x14ac:dyDescent="0.2">
      <c r="A190" s="17">
        <v>324</v>
      </c>
      <c r="B190" s="7" t="s">
        <v>12</v>
      </c>
      <c r="C190" s="8">
        <v>5000</v>
      </c>
      <c r="D190" s="8">
        <v>5000</v>
      </c>
    </row>
    <row r="191" spans="1:4" x14ac:dyDescent="0.2">
      <c r="A191" s="17">
        <v>329</v>
      </c>
      <c r="B191" s="7" t="s">
        <v>13</v>
      </c>
      <c r="C191" s="8">
        <v>111000</v>
      </c>
      <c r="D191" s="8">
        <v>111000</v>
      </c>
    </row>
    <row r="192" spans="1:4" x14ac:dyDescent="0.2">
      <c r="A192" s="16" t="s">
        <v>70</v>
      </c>
      <c r="B192" s="7" t="s">
        <v>14</v>
      </c>
      <c r="C192" s="8">
        <f>C193</f>
        <v>1550</v>
      </c>
      <c r="D192" s="8">
        <f>D193</f>
        <v>1550</v>
      </c>
    </row>
    <row r="193" spans="1:4" x14ac:dyDescent="0.2">
      <c r="A193" s="17">
        <v>343</v>
      </c>
      <c r="B193" s="7" t="s">
        <v>15</v>
      </c>
      <c r="C193" s="8">
        <v>1550</v>
      </c>
      <c r="D193" s="8">
        <v>1550</v>
      </c>
    </row>
    <row r="194" spans="1:4" x14ac:dyDescent="0.2">
      <c r="A194" s="16">
        <v>42</v>
      </c>
      <c r="B194" s="7" t="s">
        <v>18</v>
      </c>
      <c r="C194" s="8">
        <f>C195</f>
        <v>60000</v>
      </c>
      <c r="D194" s="8">
        <f>D195</f>
        <v>60000</v>
      </c>
    </row>
    <row r="195" spans="1:4" x14ac:dyDescent="0.2">
      <c r="A195" s="17">
        <v>422</v>
      </c>
      <c r="B195" s="7" t="s">
        <v>19</v>
      </c>
      <c r="C195" s="8">
        <v>60000</v>
      </c>
      <c r="D195" s="8">
        <v>60000</v>
      </c>
    </row>
    <row r="196" spans="1:4" x14ac:dyDescent="0.2">
      <c r="A196" s="13" t="s">
        <v>57</v>
      </c>
      <c r="B196" s="7" t="s">
        <v>58</v>
      </c>
      <c r="C196" s="8">
        <f>C197</f>
        <v>125000</v>
      </c>
      <c r="D196" s="8">
        <f>D197</f>
        <v>125000</v>
      </c>
    </row>
    <row r="197" spans="1:4" x14ac:dyDescent="0.2">
      <c r="A197" s="14" t="s">
        <v>59</v>
      </c>
      <c r="B197" s="15" t="s">
        <v>93</v>
      </c>
      <c r="C197" s="8">
        <f>SUM(C198+C200)</f>
        <v>125000</v>
      </c>
      <c r="D197" s="8">
        <f>SUM(D198+D200)</f>
        <v>125000</v>
      </c>
    </row>
    <row r="198" spans="1:4" x14ac:dyDescent="0.2">
      <c r="A198" s="16" t="s">
        <v>62</v>
      </c>
      <c r="B198" s="7" t="s">
        <v>22</v>
      </c>
      <c r="C198" s="8">
        <f>C199</f>
        <v>85000</v>
      </c>
      <c r="D198" s="8">
        <f>D199</f>
        <v>85000</v>
      </c>
    </row>
    <row r="199" spans="1:4" x14ac:dyDescent="0.2">
      <c r="A199" s="17">
        <v>412</v>
      </c>
      <c r="B199" s="7" t="s">
        <v>23</v>
      </c>
      <c r="C199" s="8">
        <v>85000</v>
      </c>
      <c r="D199" s="8">
        <v>85000</v>
      </c>
    </row>
    <row r="200" spans="1:4" x14ac:dyDescent="0.2">
      <c r="A200" s="16">
        <v>42</v>
      </c>
      <c r="B200" s="7" t="s">
        <v>18</v>
      </c>
      <c r="C200" s="8">
        <f>C201</f>
        <v>40000</v>
      </c>
      <c r="D200" s="8">
        <f>D201</f>
        <v>40000</v>
      </c>
    </row>
    <row r="201" spans="1:4" x14ac:dyDescent="0.2">
      <c r="A201" s="28">
        <v>422</v>
      </c>
      <c r="B201" s="29" t="s">
        <v>19</v>
      </c>
      <c r="C201" s="30">
        <v>40000</v>
      </c>
      <c r="D201" s="30">
        <v>40000</v>
      </c>
    </row>
  </sheetData>
  <pageMargins left="0" right="0" top="0" bottom="0" header="0.31496062992125984" footer="0.31496062992125984"/>
  <pageSetup paperSize="9" orientation="portrait" r:id="rId1"/>
  <ignoredErrors>
    <ignoredError sqref="C15:D20 C102:D110 C36:D37 C58:D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020 10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2022-06-10T08:12:14Z</cp:lastPrinted>
  <dcterms:created xsi:type="dcterms:W3CDTF">2021-11-30T03:56:01Z</dcterms:created>
  <dcterms:modified xsi:type="dcterms:W3CDTF">2022-06-10T08:12:16Z</dcterms:modified>
</cp:coreProperties>
</file>